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tich-my.sharepoint.com/personal/qiy304_edu_ti_ch/Documents/SIMzine/SIMZINE #1/SIM Manager/"/>
    </mc:Choice>
  </mc:AlternateContent>
  <xr:revisionPtr revIDLastSave="31" documentId="8_{997CDC14-B642-4A2A-AE1C-A2C8AC73F8B7}" xr6:coauthVersionLast="47" xr6:coauthVersionMax="47" xr10:uidLastSave="{863C3BE0-9336-45D1-84D7-681AC95ADB3F}"/>
  <bookViews>
    <workbookView xWindow="-110" yWindow="-110" windowWidth="19420" windowHeight="12420" xr2:uid="{AC182910-9B0E-4A60-97B5-4F449CE5D5B4}"/>
  </bookViews>
  <sheets>
    <sheet name="SIMZINE #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H8" i="2"/>
  <c r="H7" i="2"/>
  <c r="H6" i="2"/>
  <c r="H5" i="2"/>
  <c r="H12" i="2" s="1"/>
  <c r="H15" i="2" l="1"/>
  <c r="H16" i="2" s="1"/>
  <c r="H18" i="2" l="1"/>
  <c r="H19" i="2" s="1"/>
</calcChain>
</file>

<file path=xl/sharedStrings.xml><?xml version="1.0" encoding="utf-8"?>
<sst xmlns="http://schemas.openxmlformats.org/spreadsheetml/2006/main" count="60" uniqueCount="51">
  <si>
    <t>Fissi</t>
  </si>
  <si>
    <t>Variabili</t>
  </si>
  <si>
    <t>C</t>
  </si>
  <si>
    <t>Markup</t>
  </si>
  <si>
    <t>%</t>
  </si>
  <si>
    <t>E</t>
  </si>
  <si>
    <t>G</t>
  </si>
  <si>
    <t>Dim</t>
  </si>
  <si>
    <t>Eur</t>
  </si>
  <si>
    <t>su Totale Costi</t>
  </si>
  <si>
    <t>Tot</t>
  </si>
  <si>
    <t>roundup L</t>
  </si>
  <si>
    <t>Label</t>
  </si>
  <si>
    <t>Note</t>
  </si>
  <si>
    <t>B1</t>
  </si>
  <si>
    <t>B2</t>
  </si>
  <si>
    <t>numero partecipanti</t>
  </si>
  <si>
    <t>consumabili a partecipante</t>
  </si>
  <si>
    <t>#</t>
  </si>
  <si>
    <t>pax, arrotondamento ai Eur 5 superiori</t>
  </si>
  <si>
    <t>pax</t>
  </si>
  <si>
    <t>Totale Costi Operativi</t>
  </si>
  <si>
    <t>Costi diretti commerciali</t>
  </si>
  <si>
    <t>S</t>
  </si>
  <si>
    <t>Spazi: n.1 sala di simulazione</t>
  </si>
  <si>
    <t>P1</t>
  </si>
  <si>
    <t>P2</t>
  </si>
  <si>
    <t>P3</t>
  </si>
  <si>
    <t>Personale: Prof Associato per n.5 ore</t>
  </si>
  <si>
    <t>Personale: Amministrativo per n.1 ora</t>
  </si>
  <si>
    <t>Personale: Tec. di simulazione per n.1 ore</t>
  </si>
  <si>
    <t>Simulatori: Task Trainer per n.5 ore</t>
  </si>
  <si>
    <t>Costo/h</t>
  </si>
  <si>
    <t>n.ore</t>
  </si>
  <si>
    <t>Margine di profitto minimo</t>
  </si>
  <si>
    <t>Margine di profitto finale</t>
  </si>
  <si>
    <t>dopo arrotondamento</t>
  </si>
  <si>
    <t>Costi  operativi</t>
  </si>
  <si>
    <t>Quota base (iva esclusa)</t>
  </si>
  <si>
    <t>Quota finale (iva esclusa)</t>
  </si>
  <si>
    <t>Sim</t>
  </si>
  <si>
    <t>S+P1+P2+P3+Sim+B1xB2</t>
  </si>
  <si>
    <t>D1</t>
  </si>
  <si>
    <t>D2</t>
  </si>
  <si>
    <t>(Cx(1+D1)/(1-D2))/B2</t>
  </si>
  <si>
    <t>F*D2</t>
  </si>
  <si>
    <t>F</t>
  </si>
  <si>
    <t>((F-G)xB2-C)/C</t>
  </si>
  <si>
    <t>H</t>
  </si>
  <si>
    <t>overhead istituzionale su base quota pax</t>
  </si>
  <si>
    <t>NOTA: Il  modello proposto riprende l'esempio riportato in SIMZINE #1 - Cash is King! [https://simzine.it/simmanager/cash-is-king/]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</si>
</sst>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€-410]\ * #,##0.00_-;\-[$€-410]\ * #,##0.00_-;_-[$€-410]\ * &quot;-&quot;??_-;_-@_-"/>
    <numFmt numFmtId="165" formatCode="&quot;€&quot;\ #,##0.00"/>
    <numFmt numFmtId="166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/>
      <bottom style="mediumDashDot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2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ont="1" applyFill="1" applyBorder="1"/>
    <xf numFmtId="0" fontId="0" fillId="4" borderId="4" xfId="0" quotePrefix="1" applyFont="1" applyFill="1" applyBorder="1"/>
    <xf numFmtId="0" fontId="0" fillId="5" borderId="5" xfId="0" applyFill="1" applyBorder="1"/>
    <xf numFmtId="166" fontId="0" fillId="2" borderId="1" xfId="0" applyNumberFormat="1" applyFill="1" applyBorder="1"/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quotePrefix="1" applyFill="1"/>
    <xf numFmtId="0" fontId="3" fillId="2" borderId="0" xfId="0" applyFont="1" applyFill="1"/>
    <xf numFmtId="0" fontId="4" fillId="3" borderId="0" xfId="0" applyFont="1" applyFill="1"/>
    <xf numFmtId="0" fontId="0" fillId="3" borderId="0" xfId="0" applyFont="1" applyFill="1"/>
    <xf numFmtId="0" fontId="0" fillId="2" borderId="1" xfId="0" applyFill="1" applyBorder="1"/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10" fontId="2" fillId="2" borderId="1" xfId="1" applyNumberFormat="1" applyFont="1" applyFill="1" applyBorder="1"/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5" borderId="0" xfId="0" applyFont="1" applyFill="1"/>
    <xf numFmtId="0" fontId="0" fillId="5" borderId="0" xfId="0" applyFill="1"/>
    <xf numFmtId="165" fontId="0" fillId="5" borderId="1" xfId="0" applyNumberFormat="1" applyFill="1" applyBorder="1"/>
    <xf numFmtId="0" fontId="2" fillId="6" borderId="0" xfId="0" applyFont="1" applyFill="1"/>
    <xf numFmtId="0" fontId="0" fillId="6" borderId="0" xfId="0" applyFill="1"/>
    <xf numFmtId="9" fontId="0" fillId="5" borderId="1" xfId="0" applyNumberFormat="1" applyFill="1" applyBorder="1"/>
    <xf numFmtId="0" fontId="0" fillId="6" borderId="0" xfId="0" quotePrefix="1" applyFill="1"/>
    <xf numFmtId="164" fontId="2" fillId="6" borderId="1" xfId="0" applyNumberFormat="1" applyFont="1" applyFill="1" applyBorder="1"/>
    <xf numFmtId="164" fontId="4" fillId="3" borderId="2" xfId="0" applyNumberFormat="1" applyFont="1" applyFill="1" applyBorder="1"/>
    <xf numFmtId="0" fontId="0" fillId="5" borderId="1" xfId="0" applyNumberFormat="1" applyFill="1" applyBorder="1"/>
    <xf numFmtId="164" fontId="0" fillId="2" borderId="1" xfId="0" applyNumberFormat="1" applyFill="1" applyBorder="1"/>
    <xf numFmtId="165" fontId="0" fillId="5" borderId="6" xfId="0" applyNumberFormat="1" applyFill="1" applyBorder="1"/>
    <xf numFmtId="0" fontId="4" fillId="4" borderId="7" xfId="0" applyFont="1" applyFill="1" applyBorder="1"/>
    <xf numFmtId="0" fontId="0" fillId="4" borderId="7" xfId="0" quotePrefix="1" applyFont="1" applyFill="1" applyBorder="1"/>
    <xf numFmtId="164" fontId="4" fillId="4" borderId="4" xfId="0" applyNumberFormat="1" applyFont="1" applyFill="1" applyBorder="1"/>
    <xf numFmtId="0" fontId="0" fillId="4" borderId="7" xfId="0" applyFont="1" applyFill="1" applyBorder="1"/>
    <xf numFmtId="0" fontId="4" fillId="2" borderId="3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4" borderId="8" xfId="0" quotePrefix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7" borderId="0" xfId="0" applyFont="1" applyFill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AFA9-3556-4CA5-B68D-55151C46993F}">
  <dimension ref="A4:Z22"/>
  <sheetViews>
    <sheetView tabSelected="1" topLeftCell="A3" workbookViewId="0">
      <selection activeCell="K16" sqref="K16"/>
    </sheetView>
  </sheetViews>
  <sheetFormatPr defaultRowHeight="14.5" x14ac:dyDescent="0.35"/>
  <cols>
    <col min="1" max="1" width="8.7265625" style="9"/>
    <col min="2" max="2" width="28.81640625" style="9" customWidth="1"/>
    <col min="3" max="3" width="23.54296875" style="9" customWidth="1"/>
    <col min="4" max="4" width="8.7265625" style="9"/>
    <col min="5" max="5" width="6.08984375" style="9" bestFit="1" customWidth="1"/>
    <col min="6" max="6" width="9.36328125" style="9" customWidth="1"/>
    <col min="7" max="7" width="6.81640625" style="41" customWidth="1"/>
    <col min="8" max="8" width="13.453125" style="9" customWidth="1"/>
    <col min="9" max="9" width="36.26953125" style="9" customWidth="1"/>
    <col min="10" max="14" width="11.08984375" style="9" bestFit="1" customWidth="1"/>
    <col min="15" max="26" width="8.7265625" style="9"/>
    <col min="27" max="16384" width="8.7265625" style="8"/>
  </cols>
  <sheetData>
    <row r="4" spans="2:15" ht="18.5" x14ac:dyDescent="0.45">
      <c r="D4" s="16" t="s">
        <v>7</v>
      </c>
      <c r="E4" s="16" t="s">
        <v>12</v>
      </c>
      <c r="F4" s="1" t="s">
        <v>32</v>
      </c>
      <c r="G4" s="37" t="s">
        <v>33</v>
      </c>
      <c r="H4" s="17" t="s">
        <v>10</v>
      </c>
      <c r="I4" s="16" t="s">
        <v>13</v>
      </c>
      <c r="J4" s="12"/>
      <c r="K4" s="12"/>
      <c r="L4" s="12"/>
      <c r="M4" s="12"/>
      <c r="N4" s="12"/>
      <c r="O4" s="12"/>
    </row>
    <row r="5" spans="2:15" ht="18.5" x14ac:dyDescent="0.45">
      <c r="B5" s="21" t="s">
        <v>37</v>
      </c>
      <c r="C5" s="22" t="s">
        <v>0</v>
      </c>
      <c r="D5" s="22" t="s">
        <v>8</v>
      </c>
      <c r="E5" s="22" t="s">
        <v>23</v>
      </c>
      <c r="F5" s="23">
        <v>2.5499999999999998</v>
      </c>
      <c r="G5" s="38">
        <v>5</v>
      </c>
      <c r="H5" s="23">
        <f>F5*G5</f>
        <v>12.75</v>
      </c>
      <c r="I5" s="22" t="s">
        <v>24</v>
      </c>
      <c r="J5" s="19"/>
      <c r="K5" s="19"/>
      <c r="L5" s="19"/>
      <c r="M5" s="19"/>
      <c r="N5" s="19"/>
    </row>
    <row r="6" spans="2:15" ht="18.5" x14ac:dyDescent="0.45">
      <c r="B6" s="21"/>
      <c r="C6" s="22"/>
      <c r="D6" s="22"/>
      <c r="E6" s="22" t="s">
        <v>25</v>
      </c>
      <c r="F6" s="23">
        <v>40.200000000000003</v>
      </c>
      <c r="G6" s="38">
        <v>4</v>
      </c>
      <c r="H6" s="23">
        <f>F6*G6</f>
        <v>160.80000000000001</v>
      </c>
      <c r="I6" s="22" t="s">
        <v>28</v>
      </c>
      <c r="J6" s="19"/>
      <c r="K6" s="19"/>
      <c r="L6" s="19"/>
      <c r="M6" s="19"/>
      <c r="N6" s="19"/>
    </row>
    <row r="7" spans="2:15" ht="18.5" x14ac:dyDescent="0.45">
      <c r="B7" s="21"/>
      <c r="C7" s="22"/>
      <c r="D7" s="22"/>
      <c r="E7" s="22" t="s">
        <v>26</v>
      </c>
      <c r="F7" s="23">
        <v>21.65</v>
      </c>
      <c r="G7" s="38">
        <v>1</v>
      </c>
      <c r="H7" s="23">
        <f>F7*G7</f>
        <v>21.65</v>
      </c>
      <c r="I7" s="22" t="s">
        <v>29</v>
      </c>
      <c r="J7" s="19"/>
      <c r="K7" s="19"/>
      <c r="L7" s="19"/>
      <c r="M7" s="19"/>
      <c r="N7" s="19"/>
    </row>
    <row r="8" spans="2:15" ht="18.5" x14ac:dyDescent="0.45">
      <c r="B8" s="21"/>
      <c r="C8" s="22"/>
      <c r="D8" s="22"/>
      <c r="E8" s="22" t="s">
        <v>27</v>
      </c>
      <c r="F8" s="23">
        <v>18.579999999999998</v>
      </c>
      <c r="G8" s="38">
        <v>1</v>
      </c>
      <c r="H8" s="23">
        <f>F8*G8</f>
        <v>18.579999999999998</v>
      </c>
      <c r="I8" s="22" t="s">
        <v>30</v>
      </c>
      <c r="J8" s="19"/>
      <c r="K8" s="19"/>
      <c r="L8" s="19"/>
      <c r="M8" s="19"/>
      <c r="N8" s="19"/>
    </row>
    <row r="9" spans="2:15" ht="19" thickBot="1" x14ac:dyDescent="0.5">
      <c r="B9" s="21"/>
      <c r="C9" s="6"/>
      <c r="D9" s="6"/>
      <c r="E9" s="6" t="s">
        <v>40</v>
      </c>
      <c r="F9" s="32">
        <v>2.0499999999999998</v>
      </c>
      <c r="G9" s="39">
        <v>5</v>
      </c>
      <c r="H9" s="32">
        <f>F9*G9</f>
        <v>10.25</v>
      </c>
      <c r="I9" s="6" t="s">
        <v>31</v>
      </c>
      <c r="J9" s="19"/>
      <c r="K9" s="19"/>
      <c r="L9" s="19"/>
      <c r="M9" s="19"/>
      <c r="N9" s="19"/>
    </row>
    <row r="10" spans="2:15" ht="18.5" x14ac:dyDescent="0.45">
      <c r="B10" s="21"/>
      <c r="C10" s="22" t="s">
        <v>1</v>
      </c>
      <c r="D10" s="22" t="s">
        <v>8</v>
      </c>
      <c r="E10" s="22" t="s">
        <v>14</v>
      </c>
      <c r="F10" s="23"/>
      <c r="G10" s="38"/>
      <c r="H10" s="23">
        <v>15</v>
      </c>
      <c r="I10" s="22" t="s">
        <v>17</v>
      </c>
      <c r="J10" s="20"/>
      <c r="K10" s="20"/>
      <c r="L10" s="20"/>
      <c r="M10" s="20"/>
      <c r="N10" s="20"/>
    </row>
    <row r="11" spans="2:15" ht="19" thickBot="1" x14ac:dyDescent="0.5">
      <c r="B11" s="21"/>
      <c r="C11" s="22"/>
      <c r="D11" s="22" t="s">
        <v>18</v>
      </c>
      <c r="E11" s="22" t="s">
        <v>15</v>
      </c>
      <c r="F11" s="23"/>
      <c r="G11" s="38"/>
      <c r="H11" s="30">
        <v>6</v>
      </c>
      <c r="I11" s="22" t="s">
        <v>16</v>
      </c>
      <c r="J11" s="20"/>
      <c r="K11" s="20"/>
      <c r="L11" s="20"/>
      <c r="M11" s="20"/>
      <c r="N11" s="20"/>
    </row>
    <row r="12" spans="2:15" ht="19" thickTop="1" x14ac:dyDescent="0.45">
      <c r="B12" s="33" t="s">
        <v>21</v>
      </c>
      <c r="C12" s="34" t="s">
        <v>41</v>
      </c>
      <c r="D12" s="34" t="s">
        <v>8</v>
      </c>
      <c r="E12" s="34" t="s">
        <v>2</v>
      </c>
      <c r="F12" s="5"/>
      <c r="G12" s="40"/>
      <c r="H12" s="35">
        <f>(H5+H6+H7+H8+H9+H10*H11)</f>
        <v>314.03000000000003</v>
      </c>
      <c r="I12" s="36"/>
    </row>
    <row r="13" spans="2:15" ht="18.5" x14ac:dyDescent="0.45">
      <c r="B13" s="21" t="s">
        <v>3</v>
      </c>
      <c r="C13" s="22" t="s">
        <v>9</v>
      </c>
      <c r="D13" s="22" t="s">
        <v>4</v>
      </c>
      <c r="E13" s="22" t="s">
        <v>42</v>
      </c>
      <c r="F13" s="2"/>
      <c r="G13" s="42"/>
      <c r="H13" s="26">
        <v>0.15</v>
      </c>
      <c r="I13" s="22" t="s">
        <v>34</v>
      </c>
    </row>
    <row r="14" spans="2:15" ht="18.5" x14ac:dyDescent="0.45">
      <c r="B14" s="21" t="s">
        <v>22</v>
      </c>
      <c r="C14" s="22" t="s">
        <v>1</v>
      </c>
      <c r="D14" s="22" t="s">
        <v>4</v>
      </c>
      <c r="E14" s="22" t="s">
        <v>43</v>
      </c>
      <c r="F14" s="2"/>
      <c r="G14" s="42"/>
      <c r="H14" s="26">
        <v>0.1</v>
      </c>
      <c r="I14" s="22" t="s">
        <v>49</v>
      </c>
    </row>
    <row r="15" spans="2:15" ht="19" thickBot="1" x14ac:dyDescent="0.5">
      <c r="B15" s="24" t="s">
        <v>38</v>
      </c>
      <c r="C15" s="27" t="s">
        <v>44</v>
      </c>
      <c r="D15" s="27" t="s">
        <v>8</v>
      </c>
      <c r="E15" s="25" t="s">
        <v>5</v>
      </c>
      <c r="F15" s="3"/>
      <c r="G15" s="43"/>
      <c r="H15" s="28">
        <f>((H12*(1+H13))/(1-H14))/H11</f>
        <v>66.876759259259259</v>
      </c>
      <c r="I15" s="25" t="s">
        <v>20</v>
      </c>
    </row>
    <row r="16" spans="2:15" ht="19" thickBot="1" x14ac:dyDescent="0.5">
      <c r="B16" s="13" t="s">
        <v>39</v>
      </c>
      <c r="C16" s="14" t="s">
        <v>11</v>
      </c>
      <c r="D16" s="14" t="s">
        <v>8</v>
      </c>
      <c r="E16" s="14" t="s">
        <v>46</v>
      </c>
      <c r="F16" s="4"/>
      <c r="G16" s="44"/>
      <c r="H16" s="29">
        <f>_xlfn.CEILING.MATH(H15/5)*5</f>
        <v>70</v>
      </c>
      <c r="I16" s="14" t="s">
        <v>19</v>
      </c>
    </row>
    <row r="17" spans="2:9" x14ac:dyDescent="0.35">
      <c r="F17" s="15"/>
      <c r="G17" s="45"/>
      <c r="H17" s="7"/>
    </row>
    <row r="18" spans="2:9" ht="18.5" x14ac:dyDescent="0.45">
      <c r="B18" s="10" t="s">
        <v>22</v>
      </c>
      <c r="C18" s="9" t="s">
        <v>45</v>
      </c>
      <c r="D18" s="9" t="s">
        <v>8</v>
      </c>
      <c r="E18" s="9" t="s">
        <v>6</v>
      </c>
      <c r="F18" s="15"/>
      <c r="G18" s="45"/>
      <c r="H18" s="31">
        <f>H16*H14</f>
        <v>7</v>
      </c>
      <c r="I18" s="9" t="s">
        <v>36</v>
      </c>
    </row>
    <row r="19" spans="2:9" ht="18.5" x14ac:dyDescent="0.45">
      <c r="B19" s="10" t="s">
        <v>35</v>
      </c>
      <c r="C19" s="11" t="s">
        <v>47</v>
      </c>
      <c r="D19" s="9" t="s">
        <v>4</v>
      </c>
      <c r="E19" s="9" t="s">
        <v>48</v>
      </c>
      <c r="F19" s="15"/>
      <c r="G19" s="45"/>
      <c r="H19" s="18">
        <f>((H16-H18)*H11-H12)/H12</f>
        <v>0.20370665223067849</v>
      </c>
    </row>
    <row r="22" spans="2:9" x14ac:dyDescent="0.35">
      <c r="B22" s="46" t="s">
        <v>50</v>
      </c>
      <c r="C22" s="46"/>
      <c r="D22" s="46"/>
      <c r="E22" s="46"/>
      <c r="F22" s="46"/>
      <c r="G22" s="46"/>
      <c r="H22" s="46"/>
      <c r="I22" s="46"/>
    </row>
  </sheetData>
  <mergeCells count="1">
    <mergeCell ref="B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SIMZINE #1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Vena</dc:creator>
  <cp:lastModifiedBy>Ingrassia Pier Luigi (DOCENTE)</cp:lastModifiedBy>
  <dcterms:created xsi:type="dcterms:W3CDTF">2021-10-04T17:17:34Z</dcterms:created>
  <dcterms:modified xsi:type="dcterms:W3CDTF">2021-10-18T20:52:25Z</dcterms:modified>
</cp:coreProperties>
</file>